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9A491A20-408F-4BC9-BFBB-A79595011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H23" i="1"/>
</calcChain>
</file>

<file path=xl/sharedStrings.xml><?xml version="1.0" encoding="utf-8"?>
<sst xmlns="http://schemas.openxmlformats.org/spreadsheetml/2006/main" count="57" uniqueCount="54">
  <si>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</si>
  <si>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</si>
  <si>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</si>
  <si>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</si>
  <si>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</si>
  <si>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</si>
  <si>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</si>
  <si>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</si>
  <si>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</si>
  <si>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</si>
  <si>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</si>
  <si>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</si>
  <si>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</si>
  <si>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</si>
  <si>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</si>
  <si>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</si>
  <si>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</si>
  <si>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</si>
  <si>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</si>
  <si>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</si>
  <si>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</si>
  <si>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</si>
  <si>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</si>
  <si>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</si>
  <si>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</si>
  <si>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</si>
  <si>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</si>
  <si>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</si>
  <si>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</si>
  <si>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</si>
  <si>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</si>
  <si>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</si>
  <si>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</si>
  <si>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</si>
  <si>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</si>
  <si>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</si>
  <si>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</si>
  <si>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</si>
  <si>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</si>
  <si>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</si>
  <si>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</si>
  <si>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</si>
  <si>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PROGRAMA 5</t>
  </si>
  <si>
    <t>Porcentaje</t>
  </si>
  <si>
    <t>Grupo (x): 400</t>
  </si>
  <si>
    <t xml:space="preserve"> </t>
  </si>
  <si>
    <t>Ana Elizabeth Velásquez Rodriguez</t>
  </si>
  <si>
    <t xml:space="preserve">002                                                  003                                                000  </t>
  </si>
  <si>
    <t>MES DE ENERO AÑO 2025</t>
  </si>
  <si>
    <t>PRINCIPALES AVANCES O LOGROS
MES DE ENERO DEL AÑO 2025</t>
  </si>
  <si>
    <r>
      <t xml:space="preserve">1.Eficiente ejecución presupuestaria al presente ejercicio fiscal, de acuerdo con las cuotas de caja asignadas por el Ministerio de Finanzas Publicas-MINFIN-. Lo cual se representa en un porcentaje de ejecución de </t>
    </r>
    <r>
      <rPr>
        <sz val="10"/>
        <color rgb="FFFF0000"/>
        <rFont val="Arial"/>
        <family val="2"/>
      </rPr>
      <t>99.4 %.</t>
    </r>
  </si>
  <si>
    <t>2.Avance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</si>
  <si>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3.Atención eficaz en la gestión de los expedientes en trámite: licencias nuevas 5, permisos temporales 100, permisos expresos 100, correspondientes a solicitudes resueltas en el mes de enero del  periodo actual.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</si>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</sst>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3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left" vertical="center" wrapText="1"/>
    </xf>
    <xf numFmtId="8" fontId="6" fillId="2" borderId="1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10" fontId="6" fillId="2" borderId="24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/>
    <xf numFmtId="0" fontId="6" fillId="2" borderId="23" xfId="0" applyFont="1" applyFill="1" applyBorder="1"/>
    <xf numFmtId="0" fontId="6" fillId="2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vertical="center" wrapText="1"/>
    </xf>
    <xf numFmtId="7" fontId="6" fillId="2" borderId="42" xfId="0" applyNumberFormat="1" applyFont="1" applyFill="1" applyBorder="1" applyAlignment="1">
      <alignment horizontal="center" vertical="center"/>
    </xf>
    <xf numFmtId="10" fontId="6" fillId="2" borderId="12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vertical="center" wrapText="1"/>
    </xf>
    <xf numFmtId="166" fontId="6" fillId="2" borderId="12" xfId="0" applyNumberFormat="1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vertical="center" wrapText="1"/>
    </xf>
    <xf numFmtId="7" fontId="6" fillId="2" borderId="49" xfId="0" applyNumberFormat="1" applyFont="1" applyFill="1" applyBorder="1" applyAlignment="1">
      <alignment horizontal="center" vertical="center"/>
    </xf>
    <xf numFmtId="166" fontId="6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 wrapText="1"/>
    </xf>
    <xf numFmtId="0" fontId="6" fillId="6" borderId="20" xfId="0" applyFont="1" applyFill="1" applyBorder="1" applyAlignment="1">
      <alignment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6" fillId="2" borderId="22" xfId="0" applyFont="1" applyFill="1" applyBorder="1"/>
    <xf numFmtId="0" fontId="6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left" vertical="center" wrapText="1"/>
    </xf>
    <xf numFmtId="164" fontId="6" fillId="2" borderId="51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 wrapText="1"/>
    </xf>
    <xf numFmtId="164" fontId="6" fillId="2" borderId="53" xfId="0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left" vertical="center" wrapText="1"/>
    </xf>
    <xf numFmtId="164" fontId="6" fillId="2" borderId="55" xfId="0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left" vertical="center" wrapText="1"/>
    </xf>
    <xf numFmtId="164" fontId="6" fillId="2" borderId="57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6" fillId="6" borderId="1" xfId="0" applyFont="1" applyFill="1" applyBorder="1" applyAlignment="1">
      <alignment horizontal="left" vertical="center" wrapText="1"/>
    </xf>
    <xf numFmtId="6" fontId="6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0" fillId="0" borderId="22" xfId="0" applyBorder="1"/>
    <xf numFmtId="0" fontId="9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6" fillId="2" borderId="25" xfId="0" applyFont="1" applyFill="1" applyBorder="1" applyAlignment="1">
      <alignment horizontal="center"/>
    </xf>
    <xf numFmtId="0" fontId="2" fillId="0" borderId="26" xfId="0" applyFont="1" applyBorder="1"/>
    <xf numFmtId="0" fontId="2" fillId="0" borderId="31" xfId="0" applyFont="1" applyBorder="1"/>
    <xf numFmtId="0" fontId="2" fillId="0" borderId="32" xfId="0" applyFont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6" fillId="2" borderId="10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6" fillId="2" borderId="9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6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6" fillId="6" borderId="15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6" xfId="0" applyFont="1" applyBorder="1"/>
    <xf numFmtId="0" fontId="9" fillId="3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" fillId="0" borderId="29" xfId="0" applyFont="1" applyBorder="1"/>
    <xf numFmtId="0" fontId="6" fillId="0" borderId="16" xfId="0" applyFont="1" applyBorder="1" applyAlignment="1">
      <alignment horizontal="left" vertical="center" wrapText="1"/>
    </xf>
    <xf numFmtId="165" fontId="6" fillId="2" borderId="10" xfId="0" applyNumberFormat="1" applyFont="1" applyFill="1" applyBorder="1" applyAlignment="1">
      <alignment horizontal="center" vertical="center"/>
    </xf>
    <xf numFmtId="165" fontId="6" fillId="2" borderId="17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/>
    </xf>
    <xf numFmtId="8" fontId="6" fillId="2" borderId="18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8" fontId="6" fillId="2" borderId="10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17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 vertical="center" wrapText="1"/>
    </xf>
    <xf numFmtId="0" fontId="2" fillId="0" borderId="40" xfId="0" applyFont="1" applyBorder="1"/>
    <xf numFmtId="7" fontId="6" fillId="2" borderId="41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 wrapText="1"/>
    </xf>
    <xf numFmtId="0" fontId="2" fillId="0" borderId="47" xfId="0" applyFont="1" applyBorder="1"/>
    <xf numFmtId="7" fontId="6" fillId="2" borderId="48" xfId="0" applyNumberFormat="1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2" fillId="0" borderId="59" xfId="0" applyFont="1" applyBorder="1"/>
    <xf numFmtId="0" fontId="2" fillId="0" borderId="60" xfId="0" applyFont="1" applyBorder="1"/>
    <xf numFmtId="0" fontId="6" fillId="5" borderId="61" xfId="0" applyFont="1" applyFill="1" applyBorder="1" applyAlignment="1">
      <alignment horizontal="left" vertical="center" wrapText="1"/>
    </xf>
    <xf numFmtId="0" fontId="2" fillId="0" borderId="43" xfId="0" applyFont="1" applyBorder="1"/>
    <xf numFmtId="0" fontId="2" fillId="0" borderId="62" xfId="0" applyFont="1" applyBorder="1"/>
    <xf numFmtId="0" fontId="6" fillId="5" borderId="63" xfId="0" applyFont="1" applyFill="1" applyBorder="1" applyAlignment="1">
      <alignment horizontal="left" vertical="center" wrapText="1"/>
    </xf>
    <xf numFmtId="0" fontId="2" fillId="0" borderId="64" xfId="0" applyFont="1" applyBorder="1"/>
    <xf numFmtId="0" fontId="2" fillId="0" borderId="65" xfId="0" applyFont="1" applyBorder="1"/>
    <xf numFmtId="0" fontId="10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10" fillId="2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20560000</c:v>
                </c:pt>
                <c:pt idx="2" formatCode="&quot;Q&quot;#,##0.00">
                  <c:v>903319.98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20560000</c:v>
                </c:pt>
                <c:pt idx="2" formatCode="&quot;Q&quot;#,##0.00">
                  <c:v>903319.98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showGridLines="0" tabSelected="1" topLeftCell="C1" zoomScale="70" zoomScaleNormal="70" workbookViewId="0">
      <selection activeCell="F10" sqref="F10:F12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57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  <c r="P2" s="1"/>
      <c r="Q2" s="43"/>
      <c r="R2" s="43"/>
      <c r="S2" s="43"/>
    </row>
    <row r="3" spans="1:19" ht="18" x14ac:dyDescent="0.25">
      <c r="A3" s="1"/>
      <c r="B3" s="60" t="s">
        <v>48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  <c r="P3" s="1"/>
      <c r="Q3" s="43"/>
      <c r="R3" s="43"/>
      <c r="S3" s="43"/>
    </row>
    <row r="4" spans="1:19" ht="23.25" x14ac:dyDescent="0.35">
      <c r="A4" s="1"/>
      <c r="B4" s="61" t="s">
        <v>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75" t="s">
        <v>2</v>
      </c>
      <c r="C7" s="52"/>
      <c r="D7" s="3"/>
      <c r="E7" s="75" t="s">
        <v>3</v>
      </c>
      <c r="F7" s="52"/>
      <c r="G7" s="3"/>
      <c r="H7" s="62" t="s">
        <v>4</v>
      </c>
      <c r="I7" s="63"/>
      <c r="J7" s="1"/>
      <c r="K7" s="62" t="s">
        <v>5</v>
      </c>
      <c r="L7" s="63"/>
      <c r="M7" s="1"/>
      <c r="N7" s="51" t="s">
        <v>6</v>
      </c>
      <c r="O7" s="52"/>
      <c r="P7" s="1"/>
      <c r="Q7" s="43"/>
      <c r="R7" s="43"/>
      <c r="S7" s="43"/>
    </row>
    <row r="8" spans="1:19" ht="29.25" customHeight="1" x14ac:dyDescent="0.25">
      <c r="A8" s="1"/>
      <c r="B8" s="77" t="s">
        <v>7</v>
      </c>
      <c r="C8" s="76" t="s">
        <v>46</v>
      </c>
      <c r="D8" s="3"/>
      <c r="E8" s="66" t="s">
        <v>53</v>
      </c>
      <c r="F8" s="64">
        <v>20560000</v>
      </c>
      <c r="G8" s="3"/>
      <c r="H8" s="35" t="s">
        <v>9</v>
      </c>
      <c r="I8" s="36">
        <v>893582.13</v>
      </c>
      <c r="J8" s="1"/>
      <c r="K8" s="6" t="s">
        <v>10</v>
      </c>
      <c r="L8" s="7">
        <v>867005.46</v>
      </c>
      <c r="M8" s="1"/>
      <c r="N8" s="66" t="s">
        <v>11</v>
      </c>
      <c r="O8" s="72">
        <v>9092784</v>
      </c>
      <c r="P8" s="1"/>
      <c r="Q8" s="45"/>
      <c r="R8" s="46"/>
      <c r="S8" s="43"/>
    </row>
    <row r="9" spans="1:19" ht="29.25" customHeight="1" x14ac:dyDescent="0.25">
      <c r="A9" s="1"/>
      <c r="B9" s="67"/>
      <c r="C9" s="65"/>
      <c r="D9" s="3"/>
      <c r="E9" s="67"/>
      <c r="F9" s="65"/>
      <c r="G9" s="3"/>
      <c r="H9" s="37" t="s">
        <v>12</v>
      </c>
      <c r="I9" s="38">
        <v>9737.85</v>
      </c>
      <c r="J9" s="1"/>
      <c r="K9" s="6" t="s">
        <v>13</v>
      </c>
      <c r="L9" s="7">
        <v>4838.71</v>
      </c>
      <c r="M9" s="1"/>
      <c r="N9" s="67"/>
      <c r="O9" s="65"/>
      <c r="P9" s="1"/>
      <c r="Q9" s="43"/>
      <c r="R9" s="43"/>
      <c r="S9" s="43"/>
    </row>
    <row r="10" spans="1:19" ht="29.25" customHeight="1" x14ac:dyDescent="0.25">
      <c r="A10" s="1"/>
      <c r="B10" s="77"/>
      <c r="C10" s="76"/>
      <c r="D10" s="3"/>
      <c r="E10" s="66" t="s">
        <v>14</v>
      </c>
      <c r="F10" s="64">
        <v>903319.98</v>
      </c>
      <c r="G10" s="3"/>
      <c r="H10" s="37" t="s">
        <v>15</v>
      </c>
      <c r="I10" s="38">
        <v>0</v>
      </c>
      <c r="J10" s="1"/>
      <c r="K10" s="6" t="s">
        <v>16</v>
      </c>
      <c r="L10" s="7">
        <v>0</v>
      </c>
      <c r="M10" s="1"/>
      <c r="N10" s="66" t="s">
        <v>17</v>
      </c>
      <c r="O10" s="64">
        <v>893582.13</v>
      </c>
      <c r="P10" s="1"/>
      <c r="Q10" s="43"/>
      <c r="R10" s="68"/>
      <c r="S10" s="71"/>
    </row>
    <row r="11" spans="1:19" ht="29.25" customHeight="1" x14ac:dyDescent="0.25">
      <c r="A11" s="1"/>
      <c r="B11" s="74"/>
      <c r="C11" s="73"/>
      <c r="D11" s="3"/>
      <c r="E11" s="74"/>
      <c r="F11" s="73"/>
      <c r="G11" s="3"/>
      <c r="H11" s="39" t="s">
        <v>18</v>
      </c>
      <c r="I11" s="40">
        <v>0</v>
      </c>
      <c r="J11" s="1"/>
      <c r="K11" s="6" t="s">
        <v>19</v>
      </c>
      <c r="L11" s="7">
        <v>31475.81</v>
      </c>
      <c r="M11" s="1"/>
      <c r="N11" s="74"/>
      <c r="O11" s="73"/>
      <c r="P11" s="1"/>
      <c r="Q11" s="43"/>
      <c r="R11" s="69"/>
      <c r="S11" s="69"/>
    </row>
    <row r="12" spans="1:19" ht="29.25" customHeight="1" x14ac:dyDescent="0.25">
      <c r="A12" s="1"/>
      <c r="B12" s="67"/>
      <c r="C12" s="65"/>
      <c r="D12" s="3"/>
      <c r="E12" s="67"/>
      <c r="F12" s="65"/>
      <c r="G12" s="3"/>
      <c r="H12" s="41" t="s">
        <v>44</v>
      </c>
      <c r="I12" s="42">
        <v>0</v>
      </c>
      <c r="J12" s="1"/>
      <c r="K12" s="6" t="s">
        <v>21</v>
      </c>
      <c r="L12" s="7">
        <v>0</v>
      </c>
      <c r="M12" s="1"/>
      <c r="N12" s="67"/>
      <c r="O12" s="65"/>
      <c r="P12" s="1"/>
      <c r="Q12" s="43"/>
      <c r="R12" s="70"/>
      <c r="S12" s="70"/>
    </row>
    <row r="13" spans="1:19" ht="28.5" customHeight="1" x14ac:dyDescent="0.25">
      <c r="A13" s="1"/>
      <c r="B13" s="77"/>
      <c r="C13" s="76"/>
      <c r="D13" s="3"/>
      <c r="E13" s="66" t="s">
        <v>22</v>
      </c>
      <c r="F13" s="92">
        <v>0.16020000000000001</v>
      </c>
      <c r="G13" s="3"/>
      <c r="H13" s="41" t="s">
        <v>20</v>
      </c>
      <c r="I13" s="42">
        <v>0</v>
      </c>
      <c r="J13" s="1"/>
      <c r="K13" s="86"/>
      <c r="L13" s="54"/>
      <c r="M13" s="1"/>
      <c r="N13" s="66" t="s">
        <v>23</v>
      </c>
      <c r="O13" s="80">
        <v>9.8299999999999998E-2</v>
      </c>
      <c r="P13" s="1"/>
      <c r="Q13" s="43"/>
      <c r="R13" s="43"/>
      <c r="S13" s="43"/>
    </row>
    <row r="14" spans="1:19" ht="9" customHeight="1" thickBot="1" x14ac:dyDescent="0.3">
      <c r="A14" s="31"/>
      <c r="B14" s="79"/>
      <c r="C14" s="83"/>
      <c r="D14" s="32"/>
      <c r="E14" s="82"/>
      <c r="F14" s="93"/>
      <c r="G14" s="32"/>
      <c r="H14" s="33"/>
      <c r="I14" s="34"/>
      <c r="J14" s="31"/>
      <c r="K14" s="87"/>
      <c r="L14" s="88"/>
      <c r="M14" s="31"/>
      <c r="N14" s="82"/>
      <c r="O14" s="81"/>
      <c r="P14" s="31"/>
      <c r="Q14" s="47"/>
      <c r="R14" s="47"/>
      <c r="S14" s="47"/>
    </row>
    <row r="15" spans="1:19" ht="39" customHeight="1" x14ac:dyDescent="0.25">
      <c r="A15" s="1"/>
      <c r="B15" s="67"/>
      <c r="C15" s="65"/>
      <c r="D15" s="3"/>
      <c r="E15" s="67"/>
      <c r="F15" s="65"/>
      <c r="G15" s="3"/>
      <c r="H15" s="51" t="s">
        <v>24</v>
      </c>
      <c r="I15" s="52"/>
      <c r="J15" s="1"/>
      <c r="K15" s="89"/>
      <c r="L15" s="88"/>
      <c r="M15" s="1"/>
      <c r="N15" s="67"/>
      <c r="O15" s="65"/>
      <c r="P15" s="1" t="s">
        <v>45</v>
      </c>
      <c r="Q15" s="43"/>
      <c r="R15" s="43"/>
      <c r="S15" s="43"/>
    </row>
    <row r="16" spans="1:19" ht="16.5" customHeight="1" x14ac:dyDescent="0.25">
      <c r="A16" s="1"/>
      <c r="B16" s="77"/>
      <c r="C16" s="76"/>
      <c r="D16" s="3"/>
      <c r="E16" s="8"/>
      <c r="F16" s="9"/>
      <c r="G16" s="3"/>
      <c r="H16" s="66" t="s">
        <v>25</v>
      </c>
      <c r="I16" s="84">
        <f>+F10</f>
        <v>903319.98</v>
      </c>
      <c r="J16" s="1"/>
      <c r="K16" s="89"/>
      <c r="L16" s="88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5"/>
      <c r="D17" s="3"/>
      <c r="E17" s="12"/>
      <c r="F17" s="11"/>
      <c r="G17" s="3"/>
      <c r="H17" s="67"/>
      <c r="I17" s="65"/>
      <c r="J17" s="1"/>
      <c r="K17" s="89"/>
      <c r="L17" s="88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89"/>
      <c r="L18" s="88"/>
      <c r="M18" s="1"/>
      <c r="N18" s="26" t="s">
        <v>29</v>
      </c>
      <c r="O18" s="27" t="s">
        <v>47</v>
      </c>
      <c r="P18" s="1"/>
      <c r="Q18" s="43"/>
      <c r="R18" s="43"/>
      <c r="S18" s="43"/>
    </row>
    <row r="19" spans="1:19" ht="33" customHeight="1" x14ac:dyDescent="0.25">
      <c r="A19" s="1"/>
      <c r="B19" s="66"/>
      <c r="C19" s="76"/>
      <c r="D19" s="3"/>
      <c r="E19" s="53"/>
      <c r="F19" s="54"/>
      <c r="G19" s="3"/>
      <c r="H19" s="91" t="s">
        <v>30</v>
      </c>
      <c r="I19" s="90" t="s">
        <v>28</v>
      </c>
      <c r="J19" s="1"/>
      <c r="K19" s="89"/>
      <c r="L19" s="88"/>
      <c r="M19" s="1"/>
      <c r="N19" s="28" t="s">
        <v>31</v>
      </c>
      <c r="O19" s="27">
        <v>81</v>
      </c>
      <c r="P19" s="1"/>
      <c r="Q19" s="43"/>
      <c r="R19" s="43"/>
      <c r="S19" s="43"/>
    </row>
    <row r="20" spans="1:19" ht="33.75" customHeight="1" x14ac:dyDescent="0.25">
      <c r="A20" s="1"/>
      <c r="B20" s="78"/>
      <c r="C20" s="85"/>
      <c r="D20" s="3"/>
      <c r="E20" s="55"/>
      <c r="F20" s="56"/>
      <c r="G20" s="3"/>
      <c r="H20" s="78"/>
      <c r="I20" s="85"/>
      <c r="J20" s="1"/>
      <c r="K20" s="55"/>
      <c r="L20" s="56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thickBot="1" x14ac:dyDescent="0.3">
      <c r="A22" s="1"/>
      <c r="B22" s="3"/>
      <c r="C22" s="3"/>
      <c r="D22" s="110" t="s">
        <v>33</v>
      </c>
      <c r="E22" s="111"/>
      <c r="F22" s="112" t="s">
        <v>34</v>
      </c>
      <c r="G22" s="111"/>
      <c r="H22" s="15" t="s">
        <v>14</v>
      </c>
      <c r="I22" s="16" t="s">
        <v>35</v>
      </c>
      <c r="J22" s="1"/>
      <c r="K22" s="101" t="s">
        <v>49</v>
      </c>
      <c r="L22" s="102"/>
      <c r="M22" s="102"/>
      <c r="N22" s="102"/>
      <c r="O22" s="103"/>
      <c r="P22" s="1"/>
      <c r="Q22" s="43"/>
      <c r="R22" s="43"/>
      <c r="S22" s="43"/>
    </row>
    <row r="23" spans="1:19" ht="51.75" customHeight="1" x14ac:dyDescent="0.25">
      <c r="A23" s="1"/>
      <c r="B23" s="100" t="s">
        <v>36</v>
      </c>
      <c r="C23" s="17" t="s">
        <v>37</v>
      </c>
      <c r="D23" s="94" t="s">
        <v>38</v>
      </c>
      <c r="E23" s="95"/>
      <c r="F23" s="96">
        <f>+F8</f>
        <v>20560000</v>
      </c>
      <c r="G23" s="95"/>
      <c r="H23" s="18">
        <f>+F10</f>
        <v>903319.98</v>
      </c>
      <c r="I23" s="19">
        <v>4.3799999999999999E-2</v>
      </c>
      <c r="J23" s="1"/>
      <c r="K23" s="104" t="s">
        <v>50</v>
      </c>
      <c r="L23" s="105"/>
      <c r="M23" s="105"/>
      <c r="N23" s="105"/>
      <c r="O23" s="106"/>
      <c r="P23" s="1"/>
      <c r="Q23" s="43"/>
      <c r="R23" s="43"/>
      <c r="S23" s="43"/>
    </row>
    <row r="24" spans="1:19" ht="51.75" customHeight="1" x14ac:dyDescent="0.25">
      <c r="A24" s="1"/>
      <c r="B24" s="74"/>
      <c r="C24" s="20" t="s">
        <v>39</v>
      </c>
      <c r="D24" s="94"/>
      <c r="E24" s="95"/>
      <c r="F24" s="96"/>
      <c r="G24" s="95"/>
      <c r="H24" s="18"/>
      <c r="I24" s="21"/>
      <c r="J24" s="1"/>
      <c r="K24" s="104" t="s">
        <v>51</v>
      </c>
      <c r="L24" s="105"/>
      <c r="M24" s="105"/>
      <c r="N24" s="105"/>
      <c r="O24" s="106"/>
      <c r="P24" s="1"/>
      <c r="Q24" s="43"/>
      <c r="R24" s="43"/>
      <c r="S24" s="43"/>
    </row>
    <row r="25" spans="1:19" ht="76.5" customHeight="1" thickBot="1" x14ac:dyDescent="0.3">
      <c r="A25" s="1"/>
      <c r="B25" s="74"/>
      <c r="C25" s="20" t="s">
        <v>40</v>
      </c>
      <c r="D25" s="94"/>
      <c r="E25" s="95"/>
      <c r="F25" s="96"/>
      <c r="G25" s="95"/>
      <c r="H25" s="18"/>
      <c r="I25" s="21"/>
      <c r="J25" s="1"/>
      <c r="K25" s="107" t="s">
        <v>52</v>
      </c>
      <c r="L25" s="108"/>
      <c r="M25" s="108"/>
      <c r="N25" s="108"/>
      <c r="O25" s="109"/>
      <c r="P25" s="1"/>
      <c r="Q25" s="43"/>
      <c r="R25" s="43"/>
      <c r="S25" s="43"/>
    </row>
    <row r="26" spans="1:19" ht="51.75" customHeight="1" x14ac:dyDescent="0.25">
      <c r="A26" s="1"/>
      <c r="B26" s="74"/>
      <c r="C26" s="20" t="s">
        <v>41</v>
      </c>
      <c r="D26" s="94"/>
      <c r="E26" s="95"/>
      <c r="F26" s="96"/>
      <c r="G26" s="95"/>
      <c r="H26" s="18"/>
      <c r="I26" s="21"/>
      <c r="J26" s="1"/>
      <c r="P26" s="31"/>
      <c r="Q26" s="43"/>
      <c r="R26" s="43"/>
      <c r="S26" s="43"/>
    </row>
    <row r="27" spans="1:19" ht="51.75" customHeight="1" thickBot="1" x14ac:dyDescent="0.3">
      <c r="A27" s="1"/>
      <c r="B27" s="78"/>
      <c r="C27" s="22" t="s">
        <v>42</v>
      </c>
      <c r="D27" s="97"/>
      <c r="E27" s="98"/>
      <c r="F27" s="99"/>
      <c r="G27" s="98"/>
      <c r="H27" s="23"/>
      <c r="I27" s="24"/>
      <c r="J27" s="1"/>
      <c r="K27" s="50"/>
      <c r="L27" s="50"/>
      <c r="M27" s="50"/>
      <c r="N27" s="50"/>
      <c r="O27" s="50"/>
      <c r="P27" s="3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6">
    <mergeCell ref="K22:O22"/>
    <mergeCell ref="K23:O23"/>
    <mergeCell ref="K25:O25"/>
    <mergeCell ref="K24:O24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C19:C20"/>
    <mergeCell ref="K13:L20"/>
    <mergeCell ref="I19:I20"/>
    <mergeCell ref="H19:H20"/>
    <mergeCell ref="F13:F15"/>
    <mergeCell ref="E13:E15"/>
    <mergeCell ref="O13:O15"/>
    <mergeCell ref="N13:N15"/>
    <mergeCell ref="C13:C15"/>
    <mergeCell ref="C16:C17"/>
    <mergeCell ref="H16:H17"/>
    <mergeCell ref="I16:I17"/>
    <mergeCell ref="B8:B9"/>
    <mergeCell ref="B19:B20"/>
    <mergeCell ref="B13:B15"/>
    <mergeCell ref="B16:B17"/>
    <mergeCell ref="B10:B12"/>
    <mergeCell ref="R10:R12"/>
    <mergeCell ref="S10:S12"/>
    <mergeCell ref="O8:O9"/>
    <mergeCell ref="N8:N9"/>
    <mergeCell ref="O10:O12"/>
    <mergeCell ref="N10:N12"/>
    <mergeCell ref="H15:I15"/>
    <mergeCell ref="E19:F20"/>
    <mergeCell ref="B2:O2"/>
    <mergeCell ref="B3:O3"/>
    <mergeCell ref="B4:O4"/>
    <mergeCell ref="K7:L7"/>
    <mergeCell ref="N7:O7"/>
    <mergeCell ref="H7:I7"/>
    <mergeCell ref="F8:F9"/>
    <mergeCell ref="E8:E9"/>
    <mergeCell ref="E7:F7"/>
    <mergeCell ref="B7:C7"/>
    <mergeCell ref="F10:F12"/>
    <mergeCell ref="E10:E12"/>
    <mergeCell ref="C10:C12"/>
    <mergeCell ref="C8:C9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6" t="s">
        <v>8</v>
      </c>
      <c r="C4" s="64">
        <f>Tablero!F8</f>
        <v>20560000</v>
      </c>
    </row>
    <row r="5" spans="2:3" x14ac:dyDescent="0.25">
      <c r="B5" s="67"/>
      <c r="C5" s="65"/>
    </row>
    <row r="6" spans="2:3" x14ac:dyDescent="0.25">
      <c r="B6" s="66" t="s">
        <v>14</v>
      </c>
      <c r="C6" s="64">
        <f>Tablero!F10</f>
        <v>903319.98</v>
      </c>
    </row>
    <row r="7" spans="2:3" x14ac:dyDescent="0.25">
      <c r="B7" s="74"/>
      <c r="C7" s="73"/>
    </row>
    <row r="8" spans="2:3" x14ac:dyDescent="0.25">
      <c r="B8" s="67"/>
      <c r="C8" s="65"/>
    </row>
    <row r="9" spans="2:3" ht="15" customHeight="1" x14ac:dyDescent="0.25">
      <c r="B9" t="s">
        <v>43</v>
      </c>
      <c r="C9" s="48">
        <f>+C6/C4*100</f>
        <v>4.393579669260701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